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<sst xmlns="http://schemas.openxmlformats.org/spreadsheetml/2006/main" count="151" uniqueCount="96">
  <si>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</si>
  <si>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</si>
  <si>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</si>
  <si>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</si>
  <si>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</si>
  <si>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</si>
  <si>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</si>
  <si>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</si>
  <si>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</si>
  <si>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</si>
  <si>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</si>
  <si>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</si>
  <si>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</si>
  <si>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</si>
  <si>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</si>
  <si>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</si>
  <si>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</si>
  <si>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</si>
  <si>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</si>
  <si>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</si>
  <si>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</si>
  <si>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</si>
  <si>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</si>
  <si>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</si>
  <si>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</si>
  <si>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</si>
  <si>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</si>
  <si>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</si>
  <si>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</si>
  <si>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</si>
  <si>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</si>
  <si>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</si>
  <si>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</si>
  <si>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</si>
  <si>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</si>
  <si>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</si>
  <si>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</si>
  <si>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</si>
  <si>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</si>
  <si>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</si>
  <si>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</si>
  <si>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</si>
  <si>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</si>
  <si>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</si>
  <si>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</si>
  <si>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</si>
  <si>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</si>
  <si>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</si>
  <si>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</si>
  <si>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</si>
  <si>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</si>
  <si>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</si>
  <si>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</si>
  <si>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</si>
  <si>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</si>
  <si>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</si>
  <si>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</si>
  <si>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</si>
  <si>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</si>
  <si>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</si>
  <si>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</si>
  <si>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</si>
  <si>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</si>
  <si>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</si>
  <si>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</si>
  <si>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</si>
  <si>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</si>
  <si>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</si>
  <si>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</si>
  <si>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</si>
  <si>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</si>
  <si>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</si>
  <si>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</si>
  <si>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</si>
  <si>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</si>
  <si>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</si>
  <si>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</si>
  <si>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</si>
  <si>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</si>
  <si>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</si>
  <si>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</si>
  <si>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</si>
  <si>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</si>
  <si>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</si>
  <si>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</si>
  <si>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</si>
  <si>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</si>
  <si>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</si>
  <si>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</si>
  <si>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</si>
  <si>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</si>
  <si>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DICIEMBRE 2023</t>
  </si>
  <si>
    <t>STOCK DE DEUDA AL 31-12-2023</t>
  </si>
  <si>
    <t>(2) Los servicios de la deuda corresponden al período de Enero-Diciembre 2023</t>
  </si>
  <si>
    <t>(4) El tipo de cambio utilizado para la conversión de deuda en moneda de origen extranjera a pesos corrientes es el correspondiente al cambio vendedor del Banco Nación del último día hábil del mes 29/12/2023 USD:$ 808,45</t>
  </si>
  <si>
    <t>EUR:$ 894,7116 KWD:$ 2632,272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</si>
</sst>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6786713.6544098295</v>
      </c>
      <c r="F7" s="26"/>
      <c r="G7" s="26">
        <f>G8+G10</f>
        <v>0</v>
      </c>
      <c r="H7" s="26">
        <f>H8+H10</f>
        <v>9046554.1049199998</v>
      </c>
      <c r="I7" s="26">
        <f>I8+I10</f>
        <v>506530.4413491867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1091527.0681698285</v>
      </c>
      <c r="F8" s="31"/>
      <c r="G8" s="32">
        <f>SUM(G9:G9)</f>
        <v>0</v>
      </c>
      <c r="H8" s="33">
        <f>SUM(H9:H9)</f>
        <v>155932.43831999999</v>
      </c>
      <c r="I8" s="30">
        <f>SUM(I9:I9)</f>
        <v>68510.444769186724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1091527.0681698285</v>
      </c>
      <c r="F9" s="37">
        <v>2030</v>
      </c>
      <c r="G9" s="36">
        <v>0</v>
      </c>
      <c r="H9" s="38">
        <v>155932.43831999999</v>
      </c>
      <c r="I9" s="36">
        <v>68510.444769186724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5695186.586240001</v>
      </c>
      <c r="F10" s="31"/>
      <c r="G10" s="30">
        <f>SUM(G11:G23)</f>
        <v>0</v>
      </c>
      <c r="H10" s="30">
        <f>SUM(H11:H23)</f>
        <v>8890621.6666000001</v>
      </c>
      <c r="I10" s="30">
        <f>SUM(I11:I23)</f>
        <v>438019.99657999998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799620.59400000004</v>
      </c>
      <c r="F11" s="37">
        <v>2026</v>
      </c>
      <c r="G11" s="36">
        <v>0</v>
      </c>
      <c r="H11" s="38">
        <v>255380.78862000001</v>
      </c>
      <c r="I11" s="36">
        <v>76593.778570000009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481773.41866000002</v>
      </c>
      <c r="F12" s="37">
        <v>2026</v>
      </c>
      <c r="G12" s="36">
        <v>0</v>
      </c>
      <c r="H12" s="38">
        <v>153867.56734000001</v>
      </c>
      <c r="I12" s="36">
        <v>46147.944189999995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411473.71040999994</v>
      </c>
      <c r="F13" s="37">
        <v>2026</v>
      </c>
      <c r="G13" s="36">
        <v>0</v>
      </c>
      <c r="H13" s="38">
        <v>131415.42562000002</v>
      </c>
      <c r="I13" s="36">
        <v>39414.100259999999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701832.93152999994</v>
      </c>
      <c r="F14" s="37">
        <v>2026</v>
      </c>
      <c r="G14" s="36">
        <v>0</v>
      </c>
      <c r="H14" s="38">
        <v>224149.61401000002</v>
      </c>
      <c r="I14" s="36">
        <v>67226.928060000006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387674.6189</v>
      </c>
      <c r="F15" s="37">
        <v>2026</v>
      </c>
      <c r="G15" s="36">
        <v>0</v>
      </c>
      <c r="H15" s="38">
        <v>123814.53234000001</v>
      </c>
      <c r="I15" s="36">
        <v>37134.441169999991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651712.41313</v>
      </c>
      <c r="F16" s="37">
        <v>2026</v>
      </c>
      <c r="G16" s="36">
        <v>0</v>
      </c>
      <c r="H16" s="38">
        <v>182124.46913999997</v>
      </c>
      <c r="I16" s="36">
        <v>62269.39374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148538.85673</v>
      </c>
      <c r="F17" s="37">
        <v>2027</v>
      </c>
      <c r="G17" s="36">
        <v>0</v>
      </c>
      <c r="H17" s="38">
        <v>37736.333200000001</v>
      </c>
      <c r="I17" s="36">
        <v>13776.267639999998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120729.93535</v>
      </c>
      <c r="F18" s="37">
        <v>2027</v>
      </c>
      <c r="G18" s="36">
        <v>0</v>
      </c>
      <c r="H18" s="38">
        <v>30671.4699</v>
      </c>
      <c r="I18" s="36">
        <v>11197.123359999998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219527.05296999999</v>
      </c>
      <c r="F19" s="37">
        <v>2027</v>
      </c>
      <c r="G19" s="36">
        <v>0</v>
      </c>
      <c r="H19" s="38">
        <v>55770.901940000003</v>
      </c>
      <c r="I19" s="36">
        <v>20360.082909999997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162765.36600000001</v>
      </c>
      <c r="F20" s="37">
        <v>2027</v>
      </c>
      <c r="G20" s="36">
        <v>0</v>
      </c>
      <c r="H20" s="38">
        <v>41350.581359999996</v>
      </c>
      <c r="I20" s="36">
        <v>15095.70824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477892.56227999995</v>
      </c>
      <c r="F21" s="37">
        <v>2027</v>
      </c>
      <c r="G21" s="36">
        <v>0</v>
      </c>
      <c r="H21" s="38">
        <v>121408.72324000001</v>
      </c>
      <c r="I21" s="36">
        <v>44322.246590000002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1117063.102480001</v>
      </c>
      <c r="F22" s="37">
        <v>2023</v>
      </c>
      <c r="G22" s="36">
        <v>0</v>
      </c>
      <c r="H22" s="38">
        <v>7529599.5465699993</v>
      </c>
      <c r="I22" s="36">
        <v>3913.5708100000002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14582.023800000001</v>
      </c>
      <c r="F23" s="37">
        <v>2026</v>
      </c>
      <c r="G23" s="36">
        <v>0</v>
      </c>
      <c r="H23" s="38">
        <v>3331.7133200000003</v>
      </c>
      <c r="I23" s="36">
        <v>568.41104000000007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242241176.4050875</v>
      </c>
      <c r="F24" s="40"/>
      <c r="G24" s="26">
        <f>G25+G34+G40</f>
        <v>24464468.975854702</v>
      </c>
      <c r="H24" s="41">
        <f>H25+H34+H40</f>
        <v>20696150.389563002</v>
      </c>
      <c r="I24" s="26">
        <f>I25+I34+I40</f>
        <v>7421461.3502548337</v>
      </c>
      <c r="J24" s="26">
        <f>J25+J34+J40</f>
        <v>136950.22580716683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36000973.329017006</v>
      </c>
      <c r="F25" s="42"/>
      <c r="G25" s="32">
        <f>SUM(G26:G33)</f>
        <v>4691709.24639</v>
      </c>
      <c r="H25" s="33">
        <f>SUM(H26:H33)</f>
        <v>591494.67853299994</v>
      </c>
      <c r="I25" s="33">
        <f>SUM(I26:I33)</f>
        <v>519601.57286773314</v>
      </c>
      <c r="J25" s="33">
        <f>SUM(J26:J33)</f>
        <v>22427.976354266848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1333273.2337573511</v>
      </c>
      <c r="F26" s="44">
        <v>2025</v>
      </c>
      <c r="G26" s="36">
        <v>0</v>
      </c>
      <c r="H26" s="39">
        <v>410089.75629999995</v>
      </c>
      <c r="I26" s="39">
        <v>41521.992487826945</v>
      </c>
      <c r="J26" s="39">
        <v>20982.685352173055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68751.056901000018</v>
      </c>
      <c r="F27" s="44">
        <v>2025</v>
      </c>
      <c r="G27" s="36">
        <v>0</v>
      </c>
      <c r="H27" s="39">
        <v>21321.465932999999</v>
      </c>
      <c r="I27" s="39">
        <v>1756.37923</v>
      </c>
      <c r="J27" s="39">
        <v>439.09243200000003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139601.69078999999</v>
      </c>
      <c r="F28" s="44" t="s">
        <v>83</v>
      </c>
      <c r="G28" s="36">
        <v>0</v>
      </c>
      <c r="H28" s="39">
        <v>49082.142530000005</v>
      </c>
      <c r="I28" s="39">
        <v>4527.1878799999995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21628300.324871153</v>
      </c>
      <c r="F29" s="44">
        <v>2035</v>
      </c>
      <c r="G29" s="36">
        <v>3098839.3370499997</v>
      </c>
      <c r="H29" s="39">
        <v>0</v>
      </c>
      <c r="I29" s="39">
        <v>231874.99705999999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10038573.4586045</v>
      </c>
      <c r="F30" s="44">
        <v>2036</v>
      </c>
      <c r="G30" s="36">
        <v>1106602.0559099999</v>
      </c>
      <c r="H30" s="39">
        <v>0</v>
      </c>
      <c r="I30" s="39">
        <v>172423.13130000001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1508204.4229925</v>
      </c>
      <c r="F31" s="44">
        <v>2042</v>
      </c>
      <c r="G31" s="36">
        <v>284745.87797999999</v>
      </c>
      <c r="H31" s="39">
        <v>22340.677510000001</v>
      </c>
      <c r="I31" s="39">
        <v>21468.139939906214</v>
      </c>
      <c r="J31" s="39">
        <v>1006.19857009379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0</v>
      </c>
      <c r="F32" s="44">
        <v>2024</v>
      </c>
      <c r="G32" s="36">
        <v>0</v>
      </c>
      <c r="H32" s="39">
        <v>14194.636259999999</v>
      </c>
      <c r="I32" s="39">
        <v>422.60753999999997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1284269.1411005</v>
      </c>
      <c r="F33" s="44">
        <v>2036</v>
      </c>
      <c r="G33" s="36">
        <v>201521.97545</v>
      </c>
      <c r="H33" s="39">
        <v>74466</v>
      </c>
      <c r="I33" s="39">
        <v>45607.137430000002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45520367.321486004</v>
      </c>
      <c r="F34" s="42"/>
      <c r="G34" s="30">
        <f>SUM(G35:G39)</f>
        <v>2919807.4022399997</v>
      </c>
      <c r="H34" s="33">
        <f>SUM(H35:H39)</f>
        <v>675412.03790000011</v>
      </c>
      <c r="I34" s="30">
        <f>SUM(I35:I39)</f>
        <v>940039.29049309995</v>
      </c>
      <c r="J34" s="30">
        <f>SUM(J35:J39)</f>
        <v>6695.7131868999995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7418039.7146535013</v>
      </c>
      <c r="F35" s="44">
        <v>2038</v>
      </c>
      <c r="G35" s="36">
        <v>0</v>
      </c>
      <c r="H35" s="39">
        <v>187034.46412000002</v>
      </c>
      <c r="I35" s="36">
        <v>178948.52486999999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789611.71638150001</v>
      </c>
      <c r="F36" s="44">
        <v>2045</v>
      </c>
      <c r="G36" s="36">
        <v>0</v>
      </c>
      <c r="H36" s="39">
        <v>22926.368289999999</v>
      </c>
      <c r="I36" s="36">
        <v>34351.465976</v>
      </c>
      <c r="J36" s="36">
        <v>2730.1643139999996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8883320.6571485009</v>
      </c>
      <c r="F37" s="44">
        <v>2037</v>
      </c>
      <c r="G37" s="36">
        <v>1059071.9923800002</v>
      </c>
      <c r="H37" s="39">
        <v>0</v>
      </c>
      <c r="I37" s="36">
        <v>360748.15641999996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8093574.5763770007</v>
      </c>
      <c r="F38" s="44">
        <v>2050</v>
      </c>
      <c r="G38" s="36">
        <v>1860735.4098599998</v>
      </c>
      <c r="H38" s="39">
        <v>0</v>
      </c>
      <c r="I38" s="36">
        <v>46570.271787099991</v>
      </c>
      <c r="J38" s="36">
        <v>3965.5488728999999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20335820.656925503</v>
      </c>
      <c r="F39" s="44">
        <v>2038</v>
      </c>
      <c r="G39" s="36">
        <v>0</v>
      </c>
      <c r="H39" s="39">
        <v>465451.20549000002</v>
      </c>
      <c r="I39" s="36">
        <v>319420.87144000002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160719835.75458449</v>
      </c>
      <c r="F40" s="42"/>
      <c r="G40" s="30">
        <f t="shared" ref="G40:J40" si="0">SUM(G41:G45)</f>
        <v>16852952.327224702</v>
      </c>
      <c r="H40" s="33">
        <f t="shared" si="0"/>
        <v>19429243.673130002</v>
      </c>
      <c r="I40" s="33">
        <f t="shared" si="0"/>
        <v>5961820.4868940003</v>
      </c>
      <c r="J40" s="33">
        <f t="shared" si="0"/>
        <v>107826.53626599998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22007805.569928002</v>
      </c>
      <c r="F41" s="44">
        <v>2028</v>
      </c>
      <c r="G41" s="36">
        <v>0</v>
      </c>
      <c r="H41" s="39">
        <v>1308283.9173899998</v>
      </c>
      <c r="I41" s="36">
        <v>457442.92016000004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60633750</v>
      </c>
      <c r="F42" s="44">
        <v>2036</v>
      </c>
      <c r="G42" s="36">
        <v>12539452.867496895</v>
      </c>
      <c r="H42" s="39">
        <v>0</v>
      </c>
      <c r="I42" s="36">
        <v>2266545.6538539999</v>
      </c>
      <c r="J42" s="36">
        <v>49249.321165999994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20235503.5</v>
      </c>
      <c r="F43" s="44">
        <v>2025</v>
      </c>
      <c r="G43" s="36">
        <v>0</v>
      </c>
      <c r="H43" s="39">
        <v>6261401.5</v>
      </c>
      <c r="I43" s="36">
        <v>1073013.3657952931</v>
      </c>
      <c r="J43" s="36">
        <v>25297.046594706793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13484946</v>
      </c>
      <c r="F44" s="44">
        <v>2025</v>
      </c>
      <c r="G44" s="36">
        <v>0</v>
      </c>
      <c r="H44" s="39">
        <v>9658200.75</v>
      </c>
      <c r="I44" s="36">
        <v>1083746.2373247067</v>
      </c>
      <c r="J44" s="36">
        <v>33280.168505293208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44357830.684656501</v>
      </c>
      <c r="F45" s="44">
        <v>2036</v>
      </c>
      <c r="G45" s="47">
        <v>4313499.459727806</v>
      </c>
      <c r="H45" s="39">
        <v>2201357.5057400004</v>
      </c>
      <c r="I45" s="36">
        <v>1081072.3097600001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172889437.9075323</v>
      </c>
      <c r="F47" s="40"/>
      <c r="G47" s="26">
        <f t="shared" ref="G47:J47" si="1">G48+G51+G54+G55+G56+G57+G58</f>
        <v>5874951.5849718796</v>
      </c>
      <c r="H47" s="26">
        <f t="shared" si="1"/>
        <v>7608654.6031900002</v>
      </c>
      <c r="I47" s="26">
        <f t="shared" si="1"/>
        <v>1225093.9405008273</v>
      </c>
      <c r="J47" s="26">
        <f t="shared" si="1"/>
        <v>34318.376599172676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20671843.367800001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7931864.6399999997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12739978.7278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7824466.099750001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541110.94555000006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7283355.1542000007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12013326.061731143</v>
      </c>
      <c r="F54" s="44">
        <v>2027</v>
      </c>
      <c r="G54" s="36">
        <v>0</v>
      </c>
      <c r="H54" s="39">
        <v>1185470.1396100002</v>
      </c>
      <c r="I54" s="36">
        <v>60934.366629999997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6142227.9609686034</v>
      </c>
      <c r="F55" s="44">
        <v>2030</v>
      </c>
      <c r="G55" s="36">
        <v>0</v>
      </c>
      <c r="H55" s="39">
        <v>599298.91143000009</v>
      </c>
      <c r="I55" s="36">
        <v>78939.840069999991</v>
      </c>
      <c r="J55" s="36">
        <v>7794.36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46828615.913781583</v>
      </c>
      <c r="F56" s="44">
        <v>2030</v>
      </c>
      <c r="G56" s="36">
        <v>1926843.7263489799</v>
      </c>
      <c r="H56" s="39">
        <v>3103830.7775900001</v>
      </c>
      <c r="I56" s="36">
        <v>355841.32500020333</v>
      </c>
      <c r="J56" s="36">
        <v>18972.826969796741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45868684.902209245</v>
      </c>
      <c r="F57" s="44">
        <v>2031</v>
      </c>
      <c r="G57" s="36">
        <v>0</v>
      </c>
      <c r="H57" s="39">
        <v>2272739.0263</v>
      </c>
      <c r="I57" s="36">
        <v>382884.64464062406</v>
      </c>
      <c r="J57" s="36">
        <v>7551.1896293759346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33540273.60129172</v>
      </c>
      <c r="F58" s="44">
        <v>2042</v>
      </c>
      <c r="G58" s="47">
        <v>3948107.8586228997</v>
      </c>
      <c r="H58" s="39">
        <v>447315.74825999996</v>
      </c>
      <c r="I58" s="36">
        <v>346493.76415999996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55446512.031602509</v>
      </c>
      <c r="F61" s="40"/>
      <c r="G61" s="26">
        <f>G62+G64+G65</f>
        <v>0</v>
      </c>
      <c r="H61" s="41">
        <f>H62+H64+H65</f>
        <v>2499662.4331499999</v>
      </c>
      <c r="I61" s="26">
        <f>I62+I64+I65</f>
        <v>1304350.49921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55446512.031602509</v>
      </c>
      <c r="F62" s="31"/>
      <c r="G62" s="30">
        <f>SUM(G63:G63)</f>
        <v>0</v>
      </c>
      <c r="H62" s="33">
        <f>SUM(H63:H63)</f>
        <v>2499662.4331499999</v>
      </c>
      <c r="I62" s="30">
        <f>SUM(I63:I63)</f>
        <v>1304350.49921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55446512.031602509</v>
      </c>
      <c r="F63" s="37">
        <v>2031</v>
      </c>
      <c r="G63" s="36">
        <v>0</v>
      </c>
      <c r="H63" s="39">
        <v>2499662.4331499999</v>
      </c>
      <c r="I63" s="36">
        <v>1304350.49921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898.62901330294903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898.62901330294903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1266217480.1647081</v>
      </c>
      <c r="F68" s="40"/>
      <c r="G68" s="26">
        <f>SUM(G69,G74)</f>
        <v>0</v>
      </c>
      <c r="H68" s="41">
        <f>SUM(H69,H74)</f>
        <v>83132347.286111295</v>
      </c>
      <c r="I68" s="26">
        <f>SUM(I69,I74)</f>
        <v>34215792.608298913</v>
      </c>
      <c r="J68" s="26">
        <f>SUM(J69,J74)</f>
        <v>24192.530160000002</v>
      </c>
    </row>
    <row r="69" spans="2:11" s="2" customFormat="1" ht="12.75" customHeight="1">
      <c r="B69" s="27" t="s">
        <v>32</v>
      </c>
      <c r="C69" s="28"/>
      <c r="D69" s="29"/>
      <c r="E69" s="33">
        <f>E70+E73</f>
        <v>90950625</v>
      </c>
      <c r="F69" s="32"/>
      <c r="G69" s="49">
        <f>G70+G73</f>
        <v>0</v>
      </c>
      <c r="H69" s="33">
        <f>H70+H73</f>
        <v>9880934.1875</v>
      </c>
      <c r="I69" s="30">
        <f>I70+I73</f>
        <v>2538675.8665749999</v>
      </c>
      <c r="J69" s="30">
        <f>J70+J73</f>
        <v>22318.570430000003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90950625</v>
      </c>
      <c r="F70" s="30"/>
      <c r="G70" s="33">
        <f>SUM(G71:G72)</f>
        <v>0</v>
      </c>
      <c r="H70" s="33">
        <f>SUM(H71:H72)</f>
        <v>9880934.1875</v>
      </c>
      <c r="I70" s="33">
        <f>SUM(I71:I72)</f>
        <v>2538675.8665749999</v>
      </c>
      <c r="J70" s="33">
        <f>SUM(J71:J72)</f>
        <v>22318.570430000003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90950625</v>
      </c>
      <c r="F71" s="37">
        <v>2026</v>
      </c>
      <c r="G71" s="39">
        <v>0</v>
      </c>
      <c r="H71" s="39">
        <v>9657234.1875</v>
      </c>
      <c r="I71" s="36">
        <v>2448905.3630149998</v>
      </c>
      <c r="J71" s="36">
        <v>22318.570430000003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1175266855.1647081</v>
      </c>
      <c r="F74" s="30"/>
      <c r="G74" s="33">
        <f>SUM(G75:G77)</f>
        <v>0</v>
      </c>
      <c r="H74" s="33">
        <f>SUM(H75:H77)</f>
        <v>73251413.098611295</v>
      </c>
      <c r="I74" s="33">
        <f>SUM(I75:I77)</f>
        <v>31677116.741723914</v>
      </c>
      <c r="J74" s="33">
        <f>SUM(J75:J77)</f>
        <v>1873.9597299999998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389183992.31210822</v>
      </c>
      <c r="F75" s="37">
        <v>2025</v>
      </c>
      <c r="G75" s="39">
        <v>0</v>
      </c>
      <c r="H75" s="39">
        <v>73251413.098611295</v>
      </c>
      <c r="I75" s="36">
        <v>13604399.664013911</v>
      </c>
      <c r="J75" s="36">
        <v>625.51403000000005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417246751.04010004</v>
      </c>
      <c r="F76" s="37">
        <v>2027</v>
      </c>
      <c r="G76" s="39">
        <v>0</v>
      </c>
      <c r="H76" s="39">
        <v>0</v>
      </c>
      <c r="I76" s="36">
        <v>10823666.90509</v>
      </c>
      <c r="J76" s="36">
        <v>626.73825999999997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368836111.8125</v>
      </c>
      <c r="F77" s="50">
        <v>2029</v>
      </c>
      <c r="G77" s="51">
        <v>0</v>
      </c>
      <c r="H77" s="39">
        <v>0</v>
      </c>
      <c r="I77" s="36">
        <v>7249050.1726200012</v>
      </c>
      <c r="J77" s="36">
        <v>621.70743999999991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1743582218.7923536</v>
      </c>
      <c r="F80" s="40"/>
      <c r="G80" s="26">
        <f>G68+G66+G61+G60+G59+G47+G46+G24+G7</f>
        <v>30339420.560826581</v>
      </c>
      <c r="H80" s="41">
        <f>H68+H66+H61+H60+H59+H47+H46+H24+H7</f>
        <v>122983368.81693429</v>
      </c>
      <c r="I80" s="26">
        <f>I68+I66+I61+I60+I59+I47+I46+I24+I7</f>
        <v>44673228.839613758</v>
      </c>
      <c r="J80" s="26">
        <f>J68+J66+J61+J60+J59+J47+J46+J24+J7</f>
        <v>195461.13256633951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2024-01-18T16:01:56Z</dcterms:modified>
</cp:coreProperties>
</file>